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tarrantcountycoll864-my.sharepoint.com/personal/samantha_windschitl_tccd_edu/Documents/Documents/"/>
    </mc:Choice>
  </mc:AlternateContent>
  <xr:revisionPtr revIDLastSave="0" documentId="8_{8979B95F-7634-462B-A0A3-D10DF1891AAA}" xr6:coauthVersionLast="47" xr6:coauthVersionMax="47" xr10:uidLastSave="{00000000-0000-0000-0000-000000000000}"/>
  <bookViews>
    <workbookView xWindow="14303" yWindow="-3038" windowWidth="24495" windowHeight="15796" tabRatio="685"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4" l="1"/>
  <c r="B22" i="4" s="1"/>
  <c r="B12" i="4"/>
  <c r="B17" i="4" s="1"/>
  <c r="B24" i="4" s="1"/>
  <c r="B11" i="4"/>
  <c r="B16" i="4" s="1"/>
  <c r="B23" i="4" s="1"/>
  <c r="J10" i="3"/>
  <c r="J11" i="3"/>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B4" i="3"/>
  <c r="B3" i="3"/>
  <c r="C3" i="2" l="1"/>
  <c r="C4" i="2" s="1"/>
  <c r="C5" i="2" s="1"/>
  <c r="C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tc={3AE46A7E-D34B-41FC-9998-24F25EC9A61F}</author>
    <author>tc={60F265FF-8DFF-474F-8D8D-7C3B1AD7FE14}</author>
    <author>tc={EBCD23EE-B507-4818-BF90-253BF6EF0DC5}</author>
    <author>tc={F728857C-9A7C-4190-9A41-3820206B7511}</author>
  </authors>
  <commentList>
    <comment ref="C10" authorId="0" shapeId="0" xr:uid="{3AE46A7E-D34B-41FC-9998-24F25EC9A61F}">
      <text>
        <t>[Threaded comment]
Your version of Excel allows you to read this threaded comment; however, any edits to it will get removed if the file is opened in a newer version of Excel. Learn more: https://go.microsoft.com/fwlink/?linkid=870924
Comment:
    ACFR Note 7</t>
      </text>
    </comment>
    <comment ref="D10" authorId="1" shapeId="0" xr:uid="{60F265FF-8DFF-474F-8D8D-7C3B1AD7FE14}">
      <text>
        <t>[Threaded comment]
Your version of Excel allows you to read this threaded comment; however, any edits to it will get removed if the file is opened in a newer version of Excel. Learn more: https://go.microsoft.com/fwlink/?linkid=870924
Comment:
    ACFR Note 7</t>
      </text>
    </comment>
    <comment ref="E10" authorId="2" shapeId="0" xr:uid="{EBCD23EE-B507-4818-BF90-253BF6EF0DC5}">
      <text>
        <t>[Threaded comment]
Your version of Excel allows you to read this threaded comment; however, any edits to it will get removed if the file is opened in a newer version of Excel. Learn more: https://go.microsoft.com/fwlink/?linkid=870924
Comment:
    ACFR Note 7/Audit workpapers</t>
      </text>
    </comment>
    <comment ref="I10" authorId="3" shapeId="0" xr:uid="{F728857C-9A7C-4190-9A41-3820206B7511}">
      <text>
        <t>[Threaded comment]
Your version of Excel allows you to read this threaded comment; however, any edits to it will get removed if the file is opened in a newer version of Excel. Learn more: https://go.microsoft.com/fwlink/?linkid=870924
Comment:
    Bond Fund Drawdowns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tc={9C7518E1-D539-4597-9456-876CBF0A5800}</author>
    <author>tc={F62DA2E9-D484-46AF-8B69-AD120D14FA3C}</author>
  </authors>
  <commentList>
    <comment ref="B20" authorId="0" shapeId="0" xr:uid="{9C7518E1-D539-4597-9456-876CBF0A5800}">
      <text>
        <t>[Threaded comment]
Your version of Excel allows you to read this threaded comment; however, any edits to it will get removed if the file is opened in a newer version of Excel. Learn more: https://go.microsoft.com/fwlink/?linkid=870924
Comment:
    ACFR stat 12, US Bureau of the Census</t>
      </text>
    </comment>
    <comment ref="B21" authorId="1" shapeId="0" xr:uid="{F62DA2E9-D484-46AF-8B69-AD120D14FA3C}">
      <text>
        <t>[Threaded comment]
Your version of Excel allows you to read this threaded comment; however, any edits to it will get removed if the file is opened in a newer version of Excel. Learn more: https://go.microsoft.com/fwlink/?linkid=870924
Comment:
    Census.gov/quickfact</t>
      </text>
    </comment>
  </commentList>
</comments>
</file>

<file path=xl/sharedStrings.xml><?xml version="1.0" encoding="utf-8"?>
<sst xmlns="http://schemas.openxmlformats.org/spreadsheetml/2006/main" count="434" uniqueCount="313">
  <si>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</si>
  <si>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</si>
  <si>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</si>
  <si>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</si>
  <si>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</si>
  <si>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</si>
  <si>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</si>
  <si>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</si>
  <si>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</si>
  <si>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</si>
  <si>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</si>
  <si>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</si>
  <si>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</si>
  <si>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</si>
  <si>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</si>
  <si>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</si>
  <si>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</si>
  <si>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</si>
  <si>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</si>
  <si>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</si>
  <si>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</si>
  <si>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</si>
  <si>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</si>
  <si>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</si>
  <si>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</si>
  <si>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</si>
  <si>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</si>
  <si>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</si>
  <si>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</si>
  <si>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</si>
  <si>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</si>
  <si>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</si>
  <si>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</si>
  <si>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</si>
  <si>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</si>
  <si>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</si>
  <si>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</si>
  <si>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</si>
  <si>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</si>
  <si>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</si>
  <si>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</si>
  <si>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</si>
  <si>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</si>
  <si>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</si>
  <si>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</si>
  <si>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</si>
  <si>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</si>
  <si>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</si>
  <si>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</si>
  <si>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</si>
  <si>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</si>
  <si>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</si>
  <si>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</si>
  <si>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</si>
  <si>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</si>
  <si>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</si>
  <si>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</si>
  <si>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</si>
  <si>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</si>
  <si>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</si>
  <si>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</si>
  <si>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</si>
  <si>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</si>
  <si>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</si>
  <si>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</si>
  <si>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</si>
  <si>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</si>
  <si>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</si>
  <si>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</si>
  <si>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</si>
  <si>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</si>
  <si>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</si>
  <si>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</si>
  <si>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</si>
  <si>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</si>
  <si>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</si>
  <si>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</si>
  <si>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</si>
  <si>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</si>
  <si>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</si>
  <si>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</si>
  <si>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</si>
  <si>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</si>
  <si>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</si>
  <si>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</si>
  <si>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</si>
  <si>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</si>
  <si>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</si>
  <si>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</si>
  <si>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</si>
  <si>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</si>
  <si>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</si>
  <si>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</si>
  <si>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</si>
  <si>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</si>
  <si>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</si>
  <si>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</si>
  <si>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</si>
  <si>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</si>
  <si>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</si>
  <si>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</si>
  <si>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</si>
  <si>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</si>
  <si>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</si>
  <si>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</si>
  <si>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</si>
  <si>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</si>
  <si>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</si>
  <si>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</si>
  <si>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</si>
  <si>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</si>
  <si>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</si>
  <si>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</si>
  <si>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</si>
  <si>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</si>
  <si>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</si>
  <si>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</si>
  <si>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</si>
  <si>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</si>
  <si>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</si>
  <si>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</si>
  <si>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</si>
  <si>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</si>
  <si>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</si>
  <si>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</si>
  <si>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</si>
  <si>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</si>
  <si>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</si>
  <si>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</si>
  <si>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</si>
  <si>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</si>
  <si>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</si>
  <si>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</si>
  <si>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</si>
  <si>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</si>
  <si>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</si>
  <si>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</si>
  <si>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</si>
  <si>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</si>
  <si>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</si>
  <si>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</si>
  <si>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</si>
  <si>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</si>
  <si>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</si>
  <si>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</si>
  <si>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</si>
  <si>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</si>
  <si>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</si>
  <si>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</si>
  <si>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</si>
  <si>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</si>
  <si>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</si>
  <si>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</si>
  <si>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</si>
  <si>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</si>
  <si>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</si>
  <si>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</si>
  <si>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</si>
  <si>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</si>
  <si>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</si>
  <si>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</si>
  <si>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</si>
  <si>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</si>
  <si>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</si>
  <si>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</si>
  <si>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</si>
  <si>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</si>
  <si>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</si>
  <si>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</si>
  <si>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</si>
  <si>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</si>
  <si>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</si>
  <si>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</si>
  <si>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</si>
  <si>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</si>
  <si>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</si>
  <si>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</si>
  <si>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</si>
  <si>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</si>
  <si>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</si>
  <si>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</si>
  <si>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</si>
  <si>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</si>
  <si>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</si>
  <si>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</si>
  <si>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</si>
  <si>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</si>
  <si>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</si>
  <si>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</si>
  <si>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</si>
  <si>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</si>
  <si>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</si>
  <si>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</si>
  <si>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</si>
  <si>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</si>
  <si>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</si>
  <si>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</si>
  <si>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</si>
  <si>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</si>
  <si>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</si>
  <si>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</si>
  <si>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</si>
  <si>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</si>
  <si>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</si>
  <si>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</si>
  <si>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</si>
  <si>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</si>
  <si>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</si>
  <si>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</si>
  <si>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</si>
  <si>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</si>
  <si>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</si>
  <si>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</si>
  <si>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</si>
  <si>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</si>
  <si>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</si>
  <si>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</si>
  <si>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</si>
  <si>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</si>
  <si>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</si>
  <si>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</si>
  <si>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</si>
  <si>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</si>
  <si>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</si>
  <si>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</si>
  <si>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</si>
  <si>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</si>
  <si>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</si>
  <si>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</si>
  <si>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</si>
  <si>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</si>
  <si>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</si>
  <si>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</si>
  <si>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</si>
  <si>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</si>
  <si>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</si>
  <si>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</si>
  <si>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</si>
  <si>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</si>
  <si>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</si>
  <si>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</si>
  <si>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</si>
  <si>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</si>
  <si>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</si>
  <si>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</si>
  <si>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</si>
  <si>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</si>
  <si>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</si>
  <si>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</si>
  <si>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</si>
  <si>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</si>
  <si>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</si>
  <si>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</si>
  <si>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</si>
  <si>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</si>
  <si>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</si>
  <si>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</si>
  <si>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</si>
  <si>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</si>
  <si>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</si>
  <si>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</si>
  <si>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</si>
  <si>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</si>
  <si>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</si>
  <si>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</si>
  <si>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</si>
  <si>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</si>
  <si>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</si>
  <si>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</si>
  <si>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</si>
  <si>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</si>
  <si>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</si>
  <si>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</si>
  <si>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</si>
  <si>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</si>
  <si>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</si>
  <si>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</si>
  <si>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</si>
  <si>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</si>
  <si>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</si>
  <si>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</si>
  <si>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</si>
  <si>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</si>
  <si>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</si>
  <si>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</si>
  <si>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</si>
  <si>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</si>
  <si>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</si>
  <si>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</si>
  <si>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</si>
  <si>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</si>
  <si>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</si>
  <si>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</si>
  <si>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</si>
  <si>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</si>
  <si>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</si>
  <si>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</si>
  <si>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</si>
  <si>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</si>
  <si>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Tarrant County College District</t>
  </si>
  <si>
    <t>Community College</t>
  </si>
  <si>
    <t>www.tccd.edu</t>
  </si>
  <si>
    <t>Linzy Blain</t>
  </si>
  <si>
    <t>Director of Finance</t>
  </si>
  <si>
    <t>Linzy.blain@tccd.edu</t>
  </si>
  <si>
    <t>300 Trinity Campus Circle</t>
  </si>
  <si>
    <t>Fort Worth</t>
  </si>
  <si>
    <t>Tarrant</t>
  </si>
  <si>
    <t>General Obligation Bond Series 2020</t>
  </si>
  <si>
    <t>see tab 4</t>
  </si>
  <si>
    <t>General Obligation Bond Series 2022</t>
  </si>
  <si>
    <t>US Bureau of the Census, Population Estimates 7/1/22</t>
  </si>
  <si>
    <t>Tab 2 column K, Official stated purpose for which the debt obligation was authorized:  Proceeds from the sale of the Bonds will be used to (1) finance constructing, improving, renovating, and equiping school buildings in the District, and (2) paying the costs of issuance for the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</si>
</sst>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9">
    <dxf>
      <fill>
        <patternFill patternType="none">
          <bgColor auto="1"/>
        </patternFill>
      </fill>
    </dxf>
    <dxf>
      <fill>
        <patternFill patternType="none">
          <bgColor auto="1"/>
        </patternFill>
      </fill>
    </dxf>
    <dxf>
      <fill>
        <patternFill>
          <bgColor theme="1"/>
        </patternFill>
      </fill>
    </dxf>
    <dxf>
      <font>
        <b/>
        <i val="0"/>
      </font>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LAIN, LINZY" id="{B8A4D626-9A7A-4F1D-A42F-5029BF62642E}" userId="S::linzy.blain@tccd.edu::acb42e3f-195b-425b-b179-da66e7a27ba6"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2-12-09T20:47:04.61" personId="{B8A4D626-9A7A-4F1D-A42F-5029BF62642E}" id="{3AE46A7E-D34B-41FC-9998-24F25EC9A61F}">
    <text>ACFR Note 7</text>
  </threadedComment>
  <threadedComment ref="D10" dT="2022-12-09T20:47:29.42" personId="{B8A4D626-9A7A-4F1D-A42F-5029BF62642E}" id="{60F265FF-8DFF-474F-8D8D-7C3B1AD7FE14}">
    <text>ACFR Note 7</text>
  </threadedComment>
  <threadedComment ref="E10" dT="2022-12-09T20:47:54.28" personId="{B8A4D626-9A7A-4F1D-A42F-5029BF62642E}" id="{EBCD23EE-B507-4818-BF90-253BF6EF0DC5}">
    <text>ACFR Note 7/Audit workpapers</text>
  </threadedComment>
  <threadedComment ref="I10" dT="2023-12-11T15:25:34.40" personId="{B8A4D626-9A7A-4F1D-A42F-5029BF62642E}" id="{F728857C-9A7C-4190-9A41-3820206B7511}">
    <text>Bond Fund Drawdowns</text>
  </threadedComment>
</ThreadedComments>
</file>

<file path=xl/threadedComments/threadedComment2.xml><?xml version="1.0" encoding="utf-8"?>
<ThreadedComments xmlns="http://schemas.microsoft.com/office/spreadsheetml/2018/threadedcomments" xmlns:x="http://schemas.openxmlformats.org/spreadsheetml/2006/main">
  <threadedComment ref="B20" dT="2022-12-09T21:05:53.71" personId="{B8A4D626-9A7A-4F1D-A42F-5029BF62642E}" id="{9C7518E1-D539-4597-9456-876CBF0A5800}">
    <text>ACFR stat 12, US Bureau of the Census</text>
  </threadedComment>
  <threadedComment ref="B21" dT="2022-12-09T21:07:48.38" personId="{B8A4D626-9A7A-4F1D-A42F-5029BF62642E}" id="{F62DA2E9-D484-46AF-8B69-AD120D14FA3C}">
    <text>Census.gov/quickfact</text>
  </threadedComment>
</ThreadedComment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inzy.blain@tccd.edu" TargetMode="External"/><Relationship Id="rId1" Type="http://schemas.openxmlformats.org/officeDocument/2006/relationships/hyperlink" Target="http://www.tccd.edu/" TargetMode="Externa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tabSelected="1" zoomScale="85" zoomScaleNormal="85" workbookViewId="0">
      <selection activeCell="A9" sqref="A9"/>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236</v>
      </c>
    </row>
    <row r="2" spans="1:1" ht="24.95" customHeight="1" x14ac:dyDescent="0.2">
      <c r="A2" s="63" t="s">
        <v>281</v>
      </c>
    </row>
    <row r="3" spans="1:1" ht="24.95" customHeight="1" x14ac:dyDescent="0.25">
      <c r="A3" s="61" t="s">
        <v>282</v>
      </c>
    </row>
    <row r="4" spans="1:1" ht="24.95" customHeight="1" x14ac:dyDescent="0.25">
      <c r="A4" s="61" t="s">
        <v>283</v>
      </c>
    </row>
    <row r="5" spans="1:1" ht="24.95" customHeight="1" x14ac:dyDescent="0.25">
      <c r="A5" s="61" t="s">
        <v>284</v>
      </c>
    </row>
    <row r="6" spans="1:1" ht="24.95" customHeight="1" x14ac:dyDescent="0.25">
      <c r="A6" s="61" t="s">
        <v>285</v>
      </c>
    </row>
    <row r="7" spans="1:1" ht="24.95" customHeight="1" x14ac:dyDescent="0.25">
      <c r="A7" s="61" t="s">
        <v>286</v>
      </c>
    </row>
    <row r="8" spans="1:1" ht="24.95" customHeight="1" x14ac:dyDescent="0.25">
      <c r="A8" s="61" t="s">
        <v>287</v>
      </c>
    </row>
    <row r="9" spans="1:1" ht="24.95" customHeight="1" x14ac:dyDescent="0.25">
      <c r="A9" s="62"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7" sqref="B7"/>
    </sheetView>
  </sheetViews>
  <sheetFormatPr defaultColWidth="0" defaultRowHeight="15.75"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236</v>
      </c>
      <c r="B1" s="21"/>
    </row>
    <row r="2" spans="1:2" x14ac:dyDescent="0.25">
      <c r="A2" s="34" t="s">
        <v>278</v>
      </c>
      <c r="B2" s="21"/>
    </row>
    <row r="3" spans="1:2" x14ac:dyDescent="0.25">
      <c r="A3" s="33" t="s">
        <v>0</v>
      </c>
      <c r="B3" s="11"/>
    </row>
    <row r="4" spans="1:2" x14ac:dyDescent="0.25">
      <c r="A4" s="64" t="s">
        <v>237</v>
      </c>
      <c r="B4" s="69" t="s">
        <v>299</v>
      </c>
    </row>
    <row r="5" spans="1:2" x14ac:dyDescent="0.25">
      <c r="A5" s="64" t="s">
        <v>238</v>
      </c>
      <c r="B5" s="69" t="s">
        <v>20</v>
      </c>
    </row>
    <row r="6" spans="1:2" x14ac:dyDescent="0.25">
      <c r="A6" s="12" t="s">
        <v>22</v>
      </c>
      <c r="B6" s="70" t="s">
        <v>300</v>
      </c>
    </row>
    <row r="7" spans="1:2" x14ac:dyDescent="0.25">
      <c r="A7" s="12" t="s">
        <v>239</v>
      </c>
      <c r="B7" s="69">
        <v>2023</v>
      </c>
    </row>
    <row r="8" spans="1:2" x14ac:dyDescent="0.25">
      <c r="A8" s="12" t="s">
        <v>298</v>
      </c>
      <c r="B8" s="71">
        <v>44805</v>
      </c>
    </row>
    <row r="9" spans="1:2" x14ac:dyDescent="0.25">
      <c r="A9" s="12" t="s">
        <v>14</v>
      </c>
      <c r="B9" s="65">
        <f>IF(ISBLANK(B8),"",DATE(YEAR(B8)+1,MONTH(B8),DAY(B8)-1))</f>
        <v>45169</v>
      </c>
    </row>
    <row r="10" spans="1:2" x14ac:dyDescent="0.25">
      <c r="A10" s="12" t="s">
        <v>21</v>
      </c>
      <c r="B10" s="87" t="s">
        <v>301</v>
      </c>
    </row>
    <row r="11" spans="1:2" x14ac:dyDescent="0.25">
      <c r="A11" s="12" t="s">
        <v>240</v>
      </c>
      <c r="B11" s="72">
        <v>8175155100</v>
      </c>
    </row>
    <row r="12" spans="1:2" x14ac:dyDescent="0.25">
      <c r="A12" s="12" t="s">
        <v>214</v>
      </c>
      <c r="B12" s="69"/>
    </row>
    <row r="13" spans="1:2" x14ac:dyDescent="0.25">
      <c r="A13" s="64" t="s">
        <v>241</v>
      </c>
      <c r="B13" s="69" t="s">
        <v>12</v>
      </c>
    </row>
    <row r="14" spans="1:2" x14ac:dyDescent="0.25">
      <c r="A14" s="34"/>
      <c r="B14" s="19"/>
    </row>
    <row r="15" spans="1:2" x14ac:dyDescent="0.25">
      <c r="A15" s="33" t="s">
        <v>3</v>
      </c>
      <c r="B15" s="16"/>
    </row>
    <row r="16" spans="1:2" x14ac:dyDescent="0.25">
      <c r="A16" s="15" t="s">
        <v>242</v>
      </c>
      <c r="B16" s="69" t="s">
        <v>302</v>
      </c>
    </row>
    <row r="17" spans="1:2" x14ac:dyDescent="0.25">
      <c r="A17" s="15" t="s">
        <v>243</v>
      </c>
      <c r="B17" s="69" t="s">
        <v>303</v>
      </c>
    </row>
    <row r="18" spans="1:2" x14ac:dyDescent="0.25">
      <c r="A18" s="15" t="s">
        <v>244</v>
      </c>
      <c r="B18" s="72">
        <v>8175155271</v>
      </c>
    </row>
    <row r="19" spans="1:2" x14ac:dyDescent="0.25">
      <c r="A19" s="15" t="s">
        <v>4</v>
      </c>
      <c r="B19" s="88" t="s">
        <v>304</v>
      </c>
    </row>
    <row r="20" spans="1:2" x14ac:dyDescent="0.25">
      <c r="A20" s="15" t="s">
        <v>245</v>
      </c>
      <c r="B20" s="69" t="s">
        <v>305</v>
      </c>
    </row>
    <row r="21" spans="1:2" x14ac:dyDescent="0.25">
      <c r="A21" s="15" t="s">
        <v>5</v>
      </c>
      <c r="B21" s="69"/>
    </row>
    <row r="22" spans="1:2" x14ac:dyDescent="0.25">
      <c r="A22" s="15" t="s">
        <v>246</v>
      </c>
      <c r="B22" s="69" t="s">
        <v>306</v>
      </c>
    </row>
    <row r="23" spans="1:2" x14ac:dyDescent="0.25">
      <c r="A23" s="15" t="s">
        <v>247</v>
      </c>
      <c r="B23" s="73">
        <v>76102</v>
      </c>
    </row>
    <row r="24" spans="1:2" x14ac:dyDescent="0.25">
      <c r="A24" s="15" t="s">
        <v>248</v>
      </c>
      <c r="B24" s="69" t="s">
        <v>307</v>
      </c>
    </row>
    <row r="25" spans="1:2" x14ac:dyDescent="0.25">
      <c r="A25" s="15" t="s">
        <v>279</v>
      </c>
      <c r="B25" s="69" t="s">
        <v>12</v>
      </c>
    </row>
    <row r="26" spans="1:2" x14ac:dyDescent="0.25">
      <c r="A26" s="15" t="s">
        <v>6</v>
      </c>
      <c r="B26" s="69"/>
    </row>
    <row r="27" spans="1:2" x14ac:dyDescent="0.25">
      <c r="A27" s="15" t="s">
        <v>7</v>
      </c>
      <c r="B27" s="69"/>
    </row>
    <row r="28" spans="1:2" x14ac:dyDescent="0.25">
      <c r="A28" s="15" t="s">
        <v>8</v>
      </c>
      <c r="B28" s="69"/>
    </row>
    <row r="29" spans="1:2" x14ac:dyDescent="0.25">
      <c r="A29" s="15" t="s">
        <v>9</v>
      </c>
      <c r="B29" s="69"/>
    </row>
    <row r="30" spans="1:2" x14ac:dyDescent="0.25">
      <c r="A30" s="15" t="s">
        <v>10</v>
      </c>
      <c r="B30" s="69"/>
    </row>
    <row r="31" spans="1:2" x14ac:dyDescent="0.25">
      <c r="A31" s="17" t="s">
        <v>90</v>
      </c>
      <c r="B31" s="18"/>
    </row>
  </sheetData>
  <conditionalFormatting sqref="B26:B30">
    <cfRule type="expression" dxfId="8" priority="5">
      <formula>$B$25="Yes"</formula>
    </cfRule>
  </conditionalFormatting>
  <conditionalFormatting sqref="B6">
    <cfRule type="expression" dxfId="7" priority="3">
      <formula>$B$5="Other"</formula>
    </cfRule>
    <cfRule type="expression" dxfId="6" priority="4">
      <formula>$B$5="(select)"</formula>
    </cfRule>
  </conditionalFormatting>
  <conditionalFormatting sqref="B9">
    <cfRule type="expression" dxfId="5" priority="1">
      <formula>$B$8=""</formula>
    </cfRule>
    <cfRule type="cellIs" dxfId="4"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9C9960BF-DE48-4F73-820E-7DB45D4CFA8B}"/>
    <hyperlink ref="B19" r:id="rId2" xr:uid="{01742C74-582D-419A-A2F3-75643E90C65F}"/>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3">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Hide!$C$1:$C$9</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election sqref="A1:XFD1048576"/>
    </sheetView>
  </sheetViews>
  <sheetFormatPr defaultColWidth="0" defaultRowHeight="15.75" zeroHeight="1" x14ac:dyDescent="0.25"/>
  <cols>
    <col min="1" max="1" width="39.425781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32.140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236</v>
      </c>
      <c r="B1" s="18"/>
      <c r="C1" s="22"/>
      <c r="D1" s="22"/>
      <c r="E1" s="22"/>
      <c r="F1" s="23"/>
      <c r="G1" s="18"/>
      <c r="H1" s="22"/>
      <c r="I1" s="22"/>
      <c r="J1" s="22"/>
      <c r="K1" s="18"/>
      <c r="L1" s="18"/>
      <c r="M1" s="18"/>
      <c r="N1" s="18"/>
      <c r="O1" s="18"/>
      <c r="P1" s="18"/>
      <c r="Q1" s="18"/>
      <c r="R1" s="18"/>
      <c r="S1" s="18"/>
    </row>
    <row r="2" spans="1:19" x14ac:dyDescent="0.25">
      <c r="A2" s="10" t="s">
        <v>35</v>
      </c>
      <c r="B2" s="11"/>
      <c r="C2" s="18"/>
      <c r="D2" s="18"/>
      <c r="E2" s="18"/>
      <c r="F2" s="18"/>
      <c r="G2" s="18"/>
      <c r="H2" s="18"/>
      <c r="I2" s="18"/>
      <c r="J2" s="18"/>
      <c r="K2" s="18"/>
      <c r="L2" s="18"/>
      <c r="M2" s="18"/>
      <c r="N2" s="18"/>
      <c r="O2" s="18"/>
      <c r="P2" s="18"/>
      <c r="Q2" s="18"/>
      <c r="R2" s="18"/>
      <c r="S2" s="18"/>
    </row>
    <row r="3" spans="1:19" x14ac:dyDescent="0.25">
      <c r="A3" s="12" t="s">
        <v>1</v>
      </c>
      <c r="B3" s="66" t="str">
        <f>IF('1 - Contact Information'!B4="","",'1 - Contact Information'!B4)</f>
        <v>Tarrant County College District</v>
      </c>
      <c r="C3" s="18"/>
      <c r="D3" s="18"/>
      <c r="E3" s="18"/>
      <c r="F3" s="18"/>
      <c r="G3" s="18"/>
      <c r="H3" s="18"/>
      <c r="I3" s="18"/>
      <c r="J3" s="18"/>
      <c r="K3" s="18"/>
      <c r="L3" s="18"/>
      <c r="M3" s="18"/>
      <c r="N3" s="18"/>
      <c r="O3" s="18"/>
      <c r="P3" s="18"/>
      <c r="Q3" s="18"/>
      <c r="R3" s="18"/>
      <c r="S3" s="18"/>
    </row>
    <row r="4" spans="1:19" x14ac:dyDescent="0.25">
      <c r="A4" s="12" t="s">
        <v>2</v>
      </c>
      <c r="B4" s="67">
        <f>IF(OR('1 - Contact Information'!B7="",'1 - Contact Information'!B7="(select)"),"",'1 - Contact Information'!B7)</f>
        <v>2023</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275</v>
      </c>
      <c r="B6" s="19"/>
    </row>
    <row r="7" spans="1:19" s="18" customFormat="1" x14ac:dyDescent="0.25">
      <c r="A7" s="18" t="s">
        <v>293</v>
      </c>
      <c r="B7" s="19"/>
    </row>
    <row r="8" spans="1:19" s="30" customFormat="1" x14ac:dyDescent="0.25">
      <c r="A8" s="27" t="s">
        <v>269</v>
      </c>
      <c r="B8" s="29"/>
      <c r="C8" s="29"/>
      <c r="D8" s="29"/>
      <c r="E8" s="29"/>
      <c r="F8" s="29"/>
      <c r="G8" s="29"/>
      <c r="H8" s="29"/>
      <c r="I8" s="29"/>
      <c r="J8" s="29"/>
      <c r="K8" s="29"/>
      <c r="L8" s="29"/>
      <c r="M8" s="29"/>
      <c r="N8" s="29"/>
      <c r="O8" s="29"/>
      <c r="P8" s="29"/>
      <c r="Q8" s="29"/>
      <c r="R8" s="29"/>
      <c r="S8" s="29"/>
    </row>
    <row r="9" spans="1:19" s="42" customFormat="1" ht="78.75" x14ac:dyDescent="0.25">
      <c r="A9" s="39" t="s">
        <v>252</v>
      </c>
      <c r="B9" s="40" t="s">
        <v>24</v>
      </c>
      <c r="C9" s="39" t="s">
        <v>253</v>
      </c>
      <c r="D9" s="39" t="s">
        <v>254</v>
      </c>
      <c r="E9" s="40" t="s">
        <v>255</v>
      </c>
      <c r="F9" s="40" t="s">
        <v>256</v>
      </c>
      <c r="G9" s="40" t="s">
        <v>257</v>
      </c>
      <c r="H9" s="40" t="s">
        <v>258</v>
      </c>
      <c r="I9" s="40" t="s">
        <v>259</v>
      </c>
      <c r="J9" s="40" t="s">
        <v>260</v>
      </c>
      <c r="K9" s="40" t="s">
        <v>261</v>
      </c>
      <c r="L9" s="40" t="s">
        <v>262</v>
      </c>
      <c r="M9" s="39" t="s">
        <v>36</v>
      </c>
      <c r="N9" s="39" t="s">
        <v>37</v>
      </c>
      <c r="O9" s="39" t="s">
        <v>38</v>
      </c>
      <c r="P9" s="39" t="s">
        <v>78</v>
      </c>
      <c r="Q9" s="40" t="s">
        <v>79</v>
      </c>
      <c r="R9" s="41" t="s">
        <v>33</v>
      </c>
      <c r="S9" s="41" t="s">
        <v>34</v>
      </c>
    </row>
    <row r="10" spans="1:19" s="2" customFormat="1" x14ac:dyDescent="0.25">
      <c r="A10" s="74" t="s">
        <v>308</v>
      </c>
      <c r="B10" s="75"/>
      <c r="C10" s="76">
        <v>264175000</v>
      </c>
      <c r="D10" s="76">
        <v>237895000</v>
      </c>
      <c r="E10" s="77">
        <v>304080648</v>
      </c>
      <c r="F10" s="78">
        <v>51363</v>
      </c>
      <c r="G10" s="75" t="s">
        <v>12</v>
      </c>
      <c r="H10" s="77">
        <v>300588428</v>
      </c>
      <c r="I10" s="77">
        <v>267029277</v>
      </c>
      <c r="J10" s="77">
        <f>H10-I10</f>
        <v>33559151</v>
      </c>
      <c r="K10" s="75" t="s">
        <v>309</v>
      </c>
      <c r="L10" s="75" t="s">
        <v>12</v>
      </c>
      <c r="M10" s="74" t="s">
        <v>77</v>
      </c>
      <c r="N10" s="74" t="s">
        <v>40</v>
      </c>
      <c r="O10" s="75" t="s">
        <v>77</v>
      </c>
      <c r="P10" s="75" t="s">
        <v>77</v>
      </c>
      <c r="Q10" s="75"/>
      <c r="R10" s="74"/>
      <c r="S10" s="74"/>
    </row>
    <row r="11" spans="1:19" s="3" customFormat="1" x14ac:dyDescent="0.25">
      <c r="A11" s="74" t="s">
        <v>310</v>
      </c>
      <c r="B11" s="74"/>
      <c r="C11" s="76">
        <v>363150000</v>
      </c>
      <c r="D11" s="76">
        <v>353335000</v>
      </c>
      <c r="E11" s="77">
        <v>545376050</v>
      </c>
      <c r="F11" s="78">
        <v>52093</v>
      </c>
      <c r="G11" s="75" t="s">
        <v>12</v>
      </c>
      <c r="H11" s="77">
        <v>400576640</v>
      </c>
      <c r="I11" s="77">
        <v>15052948</v>
      </c>
      <c r="J11" s="77">
        <f>H11-I11</f>
        <v>385523692</v>
      </c>
      <c r="K11" s="75" t="s">
        <v>309</v>
      </c>
      <c r="L11" s="75" t="s">
        <v>12</v>
      </c>
      <c r="M11" s="74" t="s">
        <v>77</v>
      </c>
      <c r="N11" s="74" t="s">
        <v>40</v>
      </c>
      <c r="O11" s="75" t="s">
        <v>77</v>
      </c>
      <c r="P11" s="75" t="s">
        <v>77</v>
      </c>
      <c r="Q11" s="75"/>
      <c r="R11" s="74"/>
      <c r="S11" s="74"/>
    </row>
    <row r="12" spans="1:19" s="3" customFormat="1" x14ac:dyDescent="0.25">
      <c r="A12" s="74"/>
      <c r="B12" s="74"/>
      <c r="C12" s="76">
        <v>0</v>
      </c>
      <c r="D12" s="76">
        <v>0</v>
      </c>
      <c r="E12" s="77">
        <v>0</v>
      </c>
      <c r="F12" s="78"/>
      <c r="G12" s="75"/>
      <c r="H12" s="77">
        <v>0</v>
      </c>
      <c r="I12" s="77">
        <v>0</v>
      </c>
      <c r="J12" s="77">
        <f t="shared" ref="J12:J61" si="0">H12-I12</f>
        <v>0</v>
      </c>
      <c r="K12" s="75"/>
      <c r="L12" s="75"/>
      <c r="M12" s="74"/>
      <c r="N12" s="74"/>
      <c r="O12" s="75"/>
      <c r="P12" s="75"/>
      <c r="Q12" s="75"/>
      <c r="R12" s="74"/>
      <c r="S12" s="74"/>
    </row>
    <row r="13" spans="1:19" s="3" customFormat="1" x14ac:dyDescent="0.25">
      <c r="A13" s="74"/>
      <c r="B13" s="74"/>
      <c r="C13" s="76">
        <v>0</v>
      </c>
      <c r="D13" s="76">
        <v>0</v>
      </c>
      <c r="E13" s="77">
        <v>0</v>
      </c>
      <c r="F13" s="78"/>
      <c r="G13" s="75"/>
      <c r="H13" s="77">
        <v>0</v>
      </c>
      <c r="I13" s="77">
        <v>0</v>
      </c>
      <c r="J13" s="77">
        <f>H13-I13</f>
        <v>0</v>
      </c>
      <c r="K13" s="75"/>
      <c r="L13" s="75"/>
      <c r="M13" s="74"/>
      <c r="N13" s="74"/>
      <c r="O13" s="75"/>
      <c r="P13" s="75"/>
      <c r="Q13" s="75"/>
      <c r="R13" s="74"/>
      <c r="S13" s="74"/>
    </row>
    <row r="14" spans="1:19" s="3" customFormat="1" x14ac:dyDescent="0.25">
      <c r="A14" s="74"/>
      <c r="B14" s="74"/>
      <c r="C14" s="76">
        <v>0</v>
      </c>
      <c r="D14" s="76">
        <v>0</v>
      </c>
      <c r="E14" s="77">
        <v>0</v>
      </c>
      <c r="F14" s="78"/>
      <c r="G14" s="75"/>
      <c r="H14" s="77">
        <v>0</v>
      </c>
      <c r="I14" s="77">
        <v>0</v>
      </c>
      <c r="J14" s="77">
        <f>H14-I14</f>
        <v>0</v>
      </c>
      <c r="K14" s="75"/>
      <c r="L14" s="75"/>
      <c r="M14" s="74"/>
      <c r="N14" s="74"/>
      <c r="O14" s="75"/>
      <c r="P14" s="75"/>
      <c r="Q14" s="75"/>
      <c r="R14" s="74"/>
      <c r="S14" s="74"/>
    </row>
    <row r="15" spans="1:19" s="3" customFormat="1" x14ac:dyDescent="0.25">
      <c r="A15" s="74"/>
      <c r="B15" s="74"/>
      <c r="C15" s="76">
        <v>0</v>
      </c>
      <c r="D15" s="76">
        <v>0</v>
      </c>
      <c r="E15" s="77">
        <v>0</v>
      </c>
      <c r="F15" s="78"/>
      <c r="G15" s="75"/>
      <c r="H15" s="77">
        <v>0</v>
      </c>
      <c r="I15" s="77">
        <v>0</v>
      </c>
      <c r="J15" s="77">
        <f t="shared" si="0"/>
        <v>0</v>
      </c>
      <c r="K15" s="75"/>
      <c r="L15" s="75"/>
      <c r="M15" s="74"/>
      <c r="N15" s="74"/>
      <c r="O15" s="75"/>
      <c r="P15" s="75"/>
      <c r="Q15" s="75"/>
      <c r="R15" s="74"/>
      <c r="S15" s="74"/>
    </row>
    <row r="16" spans="1:19" s="3" customFormat="1" x14ac:dyDescent="0.25">
      <c r="A16" s="74"/>
      <c r="B16" s="74"/>
      <c r="C16" s="76">
        <v>0</v>
      </c>
      <c r="D16" s="76">
        <v>0</v>
      </c>
      <c r="E16" s="77">
        <v>0</v>
      </c>
      <c r="F16" s="78"/>
      <c r="G16" s="75"/>
      <c r="H16" s="77">
        <v>0</v>
      </c>
      <c r="I16" s="77">
        <v>0</v>
      </c>
      <c r="J16" s="77">
        <f t="shared" si="0"/>
        <v>0</v>
      </c>
      <c r="K16" s="75"/>
      <c r="L16" s="75"/>
      <c r="M16" s="74"/>
      <c r="N16" s="74"/>
      <c r="O16" s="75"/>
      <c r="P16" s="75"/>
      <c r="Q16" s="75"/>
      <c r="R16" s="74"/>
      <c r="S16" s="74"/>
    </row>
    <row r="17" spans="1:19" s="3" customFormat="1" x14ac:dyDescent="0.25">
      <c r="A17" s="74"/>
      <c r="B17" s="74"/>
      <c r="C17" s="76">
        <v>0</v>
      </c>
      <c r="D17" s="76">
        <v>0</v>
      </c>
      <c r="E17" s="77">
        <v>0</v>
      </c>
      <c r="F17" s="78"/>
      <c r="G17" s="75"/>
      <c r="H17" s="77">
        <v>0</v>
      </c>
      <c r="I17" s="77">
        <v>0</v>
      </c>
      <c r="J17" s="77">
        <f t="shared" si="0"/>
        <v>0</v>
      </c>
      <c r="K17" s="75"/>
      <c r="L17" s="75"/>
      <c r="M17" s="74"/>
      <c r="N17" s="74"/>
      <c r="O17" s="75"/>
      <c r="P17" s="75"/>
      <c r="Q17" s="75"/>
      <c r="R17" s="74"/>
      <c r="S17" s="74"/>
    </row>
    <row r="18" spans="1:19" s="3" customFormat="1" x14ac:dyDescent="0.25">
      <c r="A18" s="74"/>
      <c r="B18" s="74"/>
      <c r="C18" s="76">
        <v>0</v>
      </c>
      <c r="D18" s="76">
        <v>0</v>
      </c>
      <c r="E18" s="77">
        <v>0</v>
      </c>
      <c r="F18" s="78"/>
      <c r="G18" s="75"/>
      <c r="H18" s="77">
        <v>0</v>
      </c>
      <c r="I18" s="77">
        <v>0</v>
      </c>
      <c r="J18" s="77">
        <f t="shared" si="0"/>
        <v>0</v>
      </c>
      <c r="K18" s="75"/>
      <c r="L18" s="75"/>
      <c r="M18" s="74"/>
      <c r="N18" s="74"/>
      <c r="O18" s="75"/>
      <c r="P18" s="75"/>
      <c r="Q18" s="75"/>
      <c r="R18" s="74"/>
      <c r="S18" s="74"/>
    </row>
    <row r="19" spans="1:19" s="3" customFormat="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x14ac:dyDescent="0.25">
      <c r="A62" s="74"/>
      <c r="B62" s="74"/>
      <c r="C62" s="76">
        <v>0</v>
      </c>
      <c r="D62" s="76">
        <v>0</v>
      </c>
      <c r="E62" s="77">
        <v>0</v>
      </c>
      <c r="F62" s="78"/>
      <c r="G62" s="75"/>
      <c r="H62" s="77">
        <v>0</v>
      </c>
      <c r="I62" s="77">
        <v>0</v>
      </c>
      <c r="J62" s="77">
        <f t="shared" ref="J62:J110" si="1">H62-I62</f>
        <v>0</v>
      </c>
      <c r="K62" s="75"/>
      <c r="L62" s="75"/>
      <c r="M62" s="74"/>
      <c r="N62" s="74"/>
      <c r="O62" s="75"/>
      <c r="P62" s="75"/>
      <c r="Q62" s="75"/>
      <c r="R62" s="74"/>
      <c r="S62" s="74"/>
    </row>
    <row r="63" spans="1:19" s="3" customFormat="1" x14ac:dyDescent="0.25">
      <c r="A63" s="74"/>
      <c r="B63" s="74"/>
      <c r="C63" s="76">
        <v>0</v>
      </c>
      <c r="D63" s="76">
        <v>0</v>
      </c>
      <c r="E63" s="77">
        <v>0</v>
      </c>
      <c r="F63" s="78"/>
      <c r="G63" s="75"/>
      <c r="H63" s="77">
        <v>0</v>
      </c>
      <c r="I63" s="77">
        <v>0</v>
      </c>
      <c r="J63" s="77">
        <f t="shared" si="1"/>
        <v>0</v>
      </c>
      <c r="K63" s="75"/>
      <c r="L63" s="75"/>
      <c r="M63" s="74"/>
      <c r="N63" s="74"/>
      <c r="O63" s="75"/>
      <c r="P63" s="75"/>
      <c r="Q63" s="75"/>
      <c r="R63" s="74"/>
      <c r="S63" s="74"/>
    </row>
    <row r="64" spans="1:19" s="3" customFormat="1" x14ac:dyDescent="0.25">
      <c r="A64" s="74"/>
      <c r="B64" s="74"/>
      <c r="C64" s="76">
        <v>0</v>
      </c>
      <c r="D64" s="76">
        <v>0</v>
      </c>
      <c r="E64" s="77">
        <v>0</v>
      </c>
      <c r="F64" s="78"/>
      <c r="G64" s="75"/>
      <c r="H64" s="77">
        <v>0</v>
      </c>
      <c r="I64" s="77">
        <v>0</v>
      </c>
      <c r="J64" s="77">
        <f t="shared" si="1"/>
        <v>0</v>
      </c>
      <c r="K64" s="75"/>
      <c r="L64" s="75"/>
      <c r="M64" s="74"/>
      <c r="N64" s="74"/>
      <c r="O64" s="75"/>
      <c r="P64" s="75"/>
      <c r="Q64" s="75"/>
      <c r="R64" s="74"/>
      <c r="S64" s="74"/>
    </row>
    <row r="65" spans="1:19" s="3" customFormat="1" x14ac:dyDescent="0.25">
      <c r="A65" s="74"/>
      <c r="B65" s="74"/>
      <c r="C65" s="76">
        <v>0</v>
      </c>
      <c r="D65" s="76">
        <v>0</v>
      </c>
      <c r="E65" s="77">
        <v>0</v>
      </c>
      <c r="F65" s="78"/>
      <c r="G65" s="75"/>
      <c r="H65" s="77">
        <v>0</v>
      </c>
      <c r="I65" s="77">
        <v>0</v>
      </c>
      <c r="J65" s="77">
        <f t="shared" si="1"/>
        <v>0</v>
      </c>
      <c r="K65" s="75"/>
      <c r="L65" s="75"/>
      <c r="M65" s="74"/>
      <c r="N65" s="74"/>
      <c r="O65" s="75"/>
      <c r="P65" s="75"/>
      <c r="Q65" s="75"/>
      <c r="R65" s="74"/>
      <c r="S65" s="74"/>
    </row>
    <row r="66" spans="1:19" s="3" customFormat="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18" customFormat="1" x14ac:dyDescent="0.25">
      <c r="A111" s="17" t="s">
        <v>90</v>
      </c>
      <c r="C111" s="22"/>
      <c r="D111" s="17" t="s">
        <v>90</v>
      </c>
      <c r="E111" s="22"/>
      <c r="F111" s="23"/>
      <c r="H111" s="22"/>
      <c r="I111" s="22"/>
      <c r="J111" s="22"/>
      <c r="K111" s="24"/>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A10">
    <cfRule type="containsText" dxfId="3" priority="1" operator="containsText" text="No Reportable Debt">
      <formula>NOT(ISERROR(SEARCH("No Reportable Debt",A10)))</formula>
    </cfRule>
  </conditionalFormatting>
  <conditionalFormatting sqref="M10:Q110">
    <cfRule type="expression" dxfId="2"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legacyDrawing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sqref="A1:B24"/>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236</v>
      </c>
      <c r="B1" s="18"/>
      <c r="K1" s="1"/>
    </row>
    <row r="2" spans="1:11" x14ac:dyDescent="0.25">
      <c r="A2" s="10" t="s">
        <v>35</v>
      </c>
      <c r="B2" s="11"/>
      <c r="C2" s="1"/>
      <c r="D2" s="1"/>
      <c r="E2" s="1"/>
      <c r="F2" s="1"/>
      <c r="H2" s="1"/>
      <c r="I2" s="1"/>
      <c r="J2" s="1"/>
      <c r="K2" s="1"/>
    </row>
    <row r="3" spans="1:11" x14ac:dyDescent="0.25">
      <c r="A3" s="12" t="s">
        <v>1</v>
      </c>
      <c r="B3" s="68" t="str">
        <f>IF('1 - Contact Information'!B4="","",'1 - Contact Information'!B4)</f>
        <v>Tarrant County College District</v>
      </c>
      <c r="C3" s="1"/>
      <c r="D3" s="1"/>
      <c r="E3" s="1"/>
      <c r="F3" s="1"/>
      <c r="H3" s="1"/>
      <c r="I3" s="1"/>
      <c r="J3" s="1"/>
      <c r="K3" s="1"/>
    </row>
    <row r="4" spans="1:11" x14ac:dyDescent="0.25">
      <c r="A4" s="12" t="s">
        <v>2</v>
      </c>
      <c r="B4" s="68">
        <f>IF(OR('1 - Contact Information'!B7="",'1 - Contact Information'!B7="(select)"),"",'1 - Contact Information'!B7)</f>
        <v>2023</v>
      </c>
      <c r="C4" s="1"/>
      <c r="D4" s="1"/>
      <c r="E4" s="1"/>
      <c r="F4" s="1"/>
      <c r="H4" s="1"/>
      <c r="I4" s="1"/>
      <c r="J4" s="1"/>
      <c r="K4" s="1"/>
    </row>
    <row r="5" spans="1:11" x14ac:dyDescent="0.25">
      <c r="A5" s="18"/>
      <c r="B5" s="53"/>
      <c r="C5" s="1"/>
      <c r="D5" s="1"/>
      <c r="E5" s="1"/>
      <c r="F5" s="1"/>
      <c r="H5" s="1"/>
      <c r="I5" s="1"/>
      <c r="J5" s="1"/>
      <c r="K5" s="1"/>
    </row>
    <row r="6" spans="1:11" x14ac:dyDescent="0.25">
      <c r="A6" s="18" t="s">
        <v>277</v>
      </c>
      <c r="B6" s="53"/>
      <c r="C6" s="1"/>
      <c r="D6" s="1"/>
      <c r="E6" s="1"/>
      <c r="F6" s="1"/>
      <c r="H6" s="1"/>
      <c r="I6" s="1"/>
      <c r="J6" s="1"/>
      <c r="K6" s="1"/>
    </row>
    <row r="7" spans="1:11" x14ac:dyDescent="0.25">
      <c r="A7" s="18" t="s">
        <v>294</v>
      </c>
      <c r="B7" s="53"/>
      <c r="C7" s="1"/>
      <c r="D7" s="1"/>
      <c r="E7" s="1"/>
      <c r="F7" s="1"/>
      <c r="H7" s="1"/>
      <c r="I7" s="1"/>
      <c r="J7" s="1"/>
      <c r="K7" s="1"/>
    </row>
    <row r="8" spans="1:11" x14ac:dyDescent="0.25">
      <c r="A8" s="18" t="s">
        <v>297</v>
      </c>
      <c r="B8" s="18"/>
    </row>
    <row r="9" spans="1:11" x14ac:dyDescent="0.25">
      <c r="A9" s="27" t="s">
        <v>225</v>
      </c>
      <c r="B9" s="28"/>
    </row>
    <row r="10" spans="1:11" x14ac:dyDescent="0.25">
      <c r="A10" s="51" t="s">
        <v>80</v>
      </c>
      <c r="B10" s="79">
        <v>825000000</v>
      </c>
    </row>
    <row r="11" spans="1:11" x14ac:dyDescent="0.25">
      <c r="A11" s="52" t="s">
        <v>81</v>
      </c>
      <c r="B11" s="80">
        <f>+'2 - Individual Debt Obligations'!D10+'2 - Individual Debt Obligations'!D11</f>
        <v>591230000</v>
      </c>
    </row>
    <row r="12" spans="1:11" ht="31.5" x14ac:dyDescent="0.25">
      <c r="A12" s="52" t="s">
        <v>82</v>
      </c>
      <c r="B12" s="80">
        <f>+'2 - Individual Debt Obligations'!E10+'2 - Individual Debt Obligations'!E11</f>
        <v>849456698</v>
      </c>
    </row>
    <row r="13" spans="1:11" x14ac:dyDescent="0.25">
      <c r="A13" s="18"/>
      <c r="B13" s="18"/>
    </row>
    <row r="14" spans="1:11" ht="31.5" x14ac:dyDescent="0.25">
      <c r="A14" s="25" t="s">
        <v>224</v>
      </c>
      <c r="B14" s="26"/>
    </row>
    <row r="15" spans="1:11" x14ac:dyDescent="0.25">
      <c r="A15" s="51" t="s">
        <v>83</v>
      </c>
      <c r="B15" s="79">
        <f>+B10</f>
        <v>825000000</v>
      </c>
    </row>
    <row r="16" spans="1:11" ht="31.5" x14ac:dyDescent="0.25">
      <c r="A16" s="52" t="s">
        <v>84</v>
      </c>
      <c r="B16" s="80">
        <f>+B11</f>
        <v>591230000</v>
      </c>
    </row>
    <row r="17" spans="1:2" ht="31.5" x14ac:dyDescent="0.25">
      <c r="A17" s="52" t="s">
        <v>85</v>
      </c>
      <c r="B17" s="80">
        <f>+B12</f>
        <v>849456698</v>
      </c>
    </row>
    <row r="18" spans="1:2" x14ac:dyDescent="0.25">
      <c r="A18" s="18"/>
      <c r="B18" s="18"/>
    </row>
    <row r="19" spans="1:2" ht="31.5" x14ac:dyDescent="0.25">
      <c r="A19" s="25" t="s">
        <v>223</v>
      </c>
      <c r="B19" s="28"/>
    </row>
    <row r="20" spans="1:2" x14ac:dyDescent="0.25">
      <c r="A20" s="51" t="s">
        <v>290</v>
      </c>
      <c r="B20" s="81">
        <v>2154595</v>
      </c>
    </row>
    <row r="21" spans="1:2" ht="31.5" x14ac:dyDescent="0.25">
      <c r="A21" s="51" t="s">
        <v>291</v>
      </c>
      <c r="B21" s="82" t="s">
        <v>311</v>
      </c>
    </row>
    <row r="22" spans="1:2" ht="31.5" customHeight="1" x14ac:dyDescent="0.25">
      <c r="A22" s="51" t="s">
        <v>86</v>
      </c>
      <c r="B22" s="79">
        <f>+B15/B20</f>
        <v>382.90258726117901</v>
      </c>
    </row>
    <row r="23" spans="1:2" ht="31.5" x14ac:dyDescent="0.25">
      <c r="A23" s="52" t="s">
        <v>87</v>
      </c>
      <c r="B23" s="80">
        <f>+B16/B20</f>
        <v>274.40423838354769</v>
      </c>
    </row>
    <row r="24" spans="1:2" ht="47.25" customHeight="1" x14ac:dyDescent="0.25">
      <c r="A24" s="52" t="s">
        <v>88</v>
      </c>
      <c r="B24" s="80">
        <f>+B17/B20</f>
        <v>394.25353627943997</v>
      </c>
    </row>
    <row r="25" spans="1:2" x14ac:dyDescent="0.25">
      <c r="A25" s="17" t="s">
        <v>90</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C9" sqref="C9"/>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2"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C9" s="1">
        <v>2023</v>
      </c>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6" t="s">
        <v>296</v>
      </c>
      <c r="B31" s="86"/>
      <c r="C31" s="86" t="s">
        <v>295</v>
      </c>
    </row>
  </sheetData>
  <sheetProtection algorithmName="SHA-512" hashValue="29RGZXgAe0NUo6IVSDl5hWovTLWYGowDAf1KVeuKh9opTnIIa7gjDnBezJs5CeseO/nHWXi8f+bV0affIYqTzA==" saltValue="JDKHR4mbni64rc4Wkw4iQw=="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236</v>
      </c>
      <c r="B1" s="20"/>
    </row>
    <row r="2" spans="1:2" x14ac:dyDescent="0.25">
      <c r="A2" s="20" t="s">
        <v>280</v>
      </c>
      <c r="B2" s="20"/>
    </row>
    <row r="3" spans="1:2" x14ac:dyDescent="0.25">
      <c r="A3" s="7" t="s">
        <v>251</v>
      </c>
      <c r="B3" s="7"/>
    </row>
    <row r="4" spans="1:2" ht="31.5" x14ac:dyDescent="0.25">
      <c r="A4" s="9">
        <v>1</v>
      </c>
      <c r="B4" s="83" t="s">
        <v>312</v>
      </c>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236</v>
      </c>
    </row>
    <row r="2" spans="1:5" s="18" customFormat="1" x14ac:dyDescent="0.25">
      <c r="A2" s="20" t="s">
        <v>139</v>
      </c>
    </row>
    <row r="3" spans="1:5" s="18" customFormat="1" x14ac:dyDescent="0.25">
      <c r="A3" s="18" t="s">
        <v>276</v>
      </c>
    </row>
    <row r="4" spans="1:5" x14ac:dyDescent="0.25">
      <c r="A4" s="27" t="s">
        <v>207</v>
      </c>
      <c r="B4" s="45"/>
      <c r="C4" s="45"/>
      <c r="D4" s="45"/>
      <c r="E4" s="26"/>
    </row>
    <row r="5" spans="1:5" x14ac:dyDescent="0.25">
      <c r="A5" s="10" t="s">
        <v>91</v>
      </c>
      <c r="B5" s="10" t="s">
        <v>92</v>
      </c>
      <c r="C5" s="10" t="s">
        <v>94</v>
      </c>
      <c r="D5" s="10" t="s">
        <v>95</v>
      </c>
      <c r="E5" s="10" t="s">
        <v>93</v>
      </c>
    </row>
    <row r="6" spans="1:5" ht="47.25" x14ac:dyDescent="0.25">
      <c r="A6" s="36">
        <v>1</v>
      </c>
      <c r="B6" s="13" t="s">
        <v>96</v>
      </c>
      <c r="C6" s="13" t="s">
        <v>97</v>
      </c>
      <c r="D6" s="14" t="s">
        <v>98</v>
      </c>
      <c r="E6" s="84"/>
    </row>
    <row r="7" spans="1:5" ht="31.5" x14ac:dyDescent="0.25">
      <c r="A7" s="36">
        <v>2</v>
      </c>
      <c r="B7" s="13" t="s">
        <v>99</v>
      </c>
      <c r="C7" s="13" t="s">
        <v>100</v>
      </c>
      <c r="D7" s="14" t="s">
        <v>98</v>
      </c>
      <c r="E7" s="84"/>
    </row>
    <row r="8" spans="1:5" x14ac:dyDescent="0.25">
      <c r="A8" s="36">
        <v>3</v>
      </c>
      <c r="B8" s="13" t="s">
        <v>101</v>
      </c>
      <c r="C8" s="13" t="s">
        <v>102</v>
      </c>
      <c r="D8" s="14" t="s">
        <v>98</v>
      </c>
      <c r="E8" s="84"/>
    </row>
    <row r="9" spans="1:5" ht="47.25" x14ac:dyDescent="0.25">
      <c r="A9" s="36">
        <v>4</v>
      </c>
      <c r="B9" s="13" t="s">
        <v>103</v>
      </c>
      <c r="C9" s="13" t="s">
        <v>104</v>
      </c>
      <c r="D9" s="14" t="s">
        <v>98</v>
      </c>
      <c r="E9" s="84"/>
    </row>
    <row r="10" spans="1:5" ht="31.5" x14ac:dyDescent="0.25">
      <c r="A10" s="36">
        <v>5</v>
      </c>
      <c r="B10" s="13" t="s">
        <v>105</v>
      </c>
      <c r="C10" s="13" t="s">
        <v>106</v>
      </c>
      <c r="D10" s="14" t="s">
        <v>98</v>
      </c>
      <c r="E10" s="84"/>
    </row>
    <row r="11" spans="1:5" x14ac:dyDescent="0.25">
      <c r="A11" s="36">
        <v>6</v>
      </c>
      <c r="B11" s="13" t="s">
        <v>107</v>
      </c>
      <c r="C11" s="13" t="s">
        <v>108</v>
      </c>
      <c r="D11" s="14" t="s">
        <v>98</v>
      </c>
      <c r="E11" s="84"/>
    </row>
    <row r="12" spans="1:5" ht="63" x14ac:dyDescent="0.25">
      <c r="A12" s="36">
        <v>7</v>
      </c>
      <c r="B12" s="13" t="s">
        <v>109</v>
      </c>
      <c r="C12" s="13" t="s">
        <v>110</v>
      </c>
      <c r="D12" s="14" t="s">
        <v>98</v>
      </c>
      <c r="E12" s="84"/>
    </row>
    <row r="13" spans="1:5" ht="31.5" x14ac:dyDescent="0.25">
      <c r="A13" s="36">
        <v>8</v>
      </c>
      <c r="B13" s="13" t="s">
        <v>111</v>
      </c>
      <c r="C13" s="13" t="s">
        <v>112</v>
      </c>
      <c r="D13" s="14" t="s">
        <v>98</v>
      </c>
      <c r="E13" s="84"/>
    </row>
    <row r="14" spans="1:5" x14ac:dyDescent="0.25">
      <c r="A14" s="36">
        <v>9</v>
      </c>
      <c r="B14" s="13" t="s">
        <v>113</v>
      </c>
      <c r="C14" s="13" t="s">
        <v>114</v>
      </c>
      <c r="D14" s="14" t="s">
        <v>98</v>
      </c>
      <c r="E14" s="84"/>
    </row>
    <row r="15" spans="1:5" s="18" customFormat="1" x14ac:dyDescent="0.25">
      <c r="B15" s="57"/>
      <c r="C15" s="57"/>
      <c r="D15" s="53"/>
      <c r="E15" s="57"/>
    </row>
    <row r="16" spans="1:5" x14ac:dyDescent="0.25">
      <c r="A16" s="27" t="s">
        <v>115</v>
      </c>
      <c r="B16" s="54"/>
      <c r="C16" s="54"/>
      <c r="D16" s="55"/>
      <c r="E16" s="56"/>
    </row>
    <row r="17" spans="1:5" x14ac:dyDescent="0.25">
      <c r="A17" s="10" t="s">
        <v>91</v>
      </c>
      <c r="B17" s="10" t="s">
        <v>92</v>
      </c>
      <c r="C17" s="10" t="s">
        <v>94</v>
      </c>
      <c r="D17" s="10" t="s">
        <v>95</v>
      </c>
      <c r="E17" s="10" t="s">
        <v>93</v>
      </c>
    </row>
    <row r="18" spans="1:5" ht="63" x14ac:dyDescent="0.25">
      <c r="A18" s="36">
        <v>10</v>
      </c>
      <c r="B18" s="13" t="s">
        <v>116</v>
      </c>
      <c r="C18" s="13" t="s">
        <v>117</v>
      </c>
      <c r="D18" s="14" t="s">
        <v>118</v>
      </c>
      <c r="E18" s="85"/>
    </row>
    <row r="19" spans="1:5" ht="31.5" x14ac:dyDescent="0.25">
      <c r="A19" s="36">
        <v>11</v>
      </c>
      <c r="B19" s="13" t="s">
        <v>119</v>
      </c>
      <c r="C19" s="13" t="s">
        <v>120</v>
      </c>
      <c r="D19" s="14" t="s">
        <v>118</v>
      </c>
      <c r="E19" s="85"/>
    </row>
    <row r="20" spans="1:5" x14ac:dyDescent="0.25">
      <c r="A20" s="36">
        <v>12</v>
      </c>
      <c r="B20" s="13" t="s">
        <v>121</v>
      </c>
      <c r="C20" s="13" t="s">
        <v>122</v>
      </c>
      <c r="D20" s="14" t="s">
        <v>118</v>
      </c>
      <c r="E20" s="85"/>
    </row>
    <row r="21" spans="1:5" ht="31.5" x14ac:dyDescent="0.25">
      <c r="A21" s="36">
        <v>13</v>
      </c>
      <c r="B21" s="13" t="s">
        <v>123</v>
      </c>
      <c r="C21" s="13" t="s">
        <v>124</v>
      </c>
      <c r="D21" s="14" t="s">
        <v>118</v>
      </c>
      <c r="E21" s="85"/>
    </row>
    <row r="22" spans="1:5" ht="63" x14ac:dyDescent="0.25">
      <c r="A22" s="36">
        <v>14</v>
      </c>
      <c r="B22" s="13" t="s">
        <v>125</v>
      </c>
      <c r="C22" s="13" t="s">
        <v>126</v>
      </c>
      <c r="D22" s="14" t="s">
        <v>118</v>
      </c>
      <c r="E22" s="85"/>
    </row>
    <row r="23" spans="1:5" ht="31.5" x14ac:dyDescent="0.25">
      <c r="A23" s="36">
        <v>15</v>
      </c>
      <c r="B23" s="13" t="s">
        <v>127</v>
      </c>
      <c r="C23" s="13" t="s">
        <v>128</v>
      </c>
      <c r="D23" s="14" t="s">
        <v>118</v>
      </c>
      <c r="E23" s="85"/>
    </row>
    <row r="24" spans="1:5" x14ac:dyDescent="0.25">
      <c r="A24" s="36">
        <v>16</v>
      </c>
      <c r="B24" s="13" t="s">
        <v>129</v>
      </c>
      <c r="C24" s="13" t="s">
        <v>130</v>
      </c>
      <c r="D24" s="14" t="s">
        <v>118</v>
      </c>
      <c r="E24" s="85"/>
    </row>
    <row r="25" spans="1:5" ht="31.5" x14ac:dyDescent="0.25">
      <c r="A25" s="36">
        <v>17</v>
      </c>
      <c r="B25" s="13" t="s">
        <v>131</v>
      </c>
      <c r="C25" s="13" t="s">
        <v>124</v>
      </c>
      <c r="D25" s="14" t="s">
        <v>118</v>
      </c>
      <c r="E25" s="85"/>
    </row>
    <row r="26" spans="1:5" ht="63" x14ac:dyDescent="0.25">
      <c r="A26" s="36">
        <v>18</v>
      </c>
      <c r="B26" s="13" t="s">
        <v>132</v>
      </c>
      <c r="C26" s="13" t="s">
        <v>133</v>
      </c>
      <c r="D26" s="14" t="s">
        <v>118</v>
      </c>
      <c r="E26" s="85"/>
    </row>
    <row r="27" spans="1:5" ht="31.5" x14ac:dyDescent="0.25">
      <c r="A27" s="36">
        <v>19</v>
      </c>
      <c r="B27" s="13" t="s">
        <v>134</v>
      </c>
      <c r="C27" s="13" t="s">
        <v>135</v>
      </c>
      <c r="D27" s="14" t="s">
        <v>118</v>
      </c>
      <c r="E27" s="85"/>
    </row>
    <row r="28" spans="1:5" x14ac:dyDescent="0.25">
      <c r="A28" s="36">
        <v>20</v>
      </c>
      <c r="B28" s="13" t="s">
        <v>136</v>
      </c>
      <c r="C28" s="13" t="s">
        <v>137</v>
      </c>
      <c r="D28" s="14" t="s">
        <v>118</v>
      </c>
      <c r="E28" s="85"/>
    </row>
    <row r="29" spans="1:5" ht="31.5" x14ac:dyDescent="0.25">
      <c r="A29" s="36">
        <v>21</v>
      </c>
      <c r="B29" s="13" t="s">
        <v>138</v>
      </c>
      <c r="C29" s="13" t="s">
        <v>124</v>
      </c>
      <c r="D29" s="14" t="s">
        <v>118</v>
      </c>
      <c r="E29" s="85"/>
    </row>
    <row r="30" spans="1:5" s="18" customFormat="1" x14ac:dyDescent="0.25">
      <c r="A30" s="17" t="s">
        <v>90</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6:E14">
    <cfRule type="containsBlanks" dxfId="1" priority="3">
      <formula>LEN(TRIM(E6))=0</formula>
    </cfRule>
  </conditionalFormatting>
  <conditionalFormatting sqref="E18:E29">
    <cfRule type="containsBlanks" dxfId="0" priority="2">
      <formula>LEN(TRIM(E18))=0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236</v>
      </c>
    </row>
    <row r="2" spans="1:5" s="20" customFormat="1" x14ac:dyDescent="0.25">
      <c r="A2" s="20" t="s">
        <v>140</v>
      </c>
    </row>
    <row r="3" spans="1:5" s="18" customFormat="1" x14ac:dyDescent="0.25">
      <c r="A3" s="18" t="s">
        <v>292</v>
      </c>
    </row>
    <row r="4" spans="1:5" x14ac:dyDescent="0.25">
      <c r="A4" s="27" t="s">
        <v>144</v>
      </c>
      <c r="B4" s="45"/>
      <c r="C4" s="45"/>
      <c r="D4" s="45"/>
      <c r="E4" s="26"/>
    </row>
    <row r="5" spans="1:5" x14ac:dyDescent="0.25">
      <c r="A5" s="10" t="s">
        <v>91</v>
      </c>
      <c r="B5" s="10" t="s">
        <v>141</v>
      </c>
      <c r="C5" s="10" t="s">
        <v>142</v>
      </c>
      <c r="D5" s="10" t="s">
        <v>143</v>
      </c>
      <c r="E5" s="10" t="s">
        <v>95</v>
      </c>
    </row>
    <row r="6" spans="1:5" ht="52.5" customHeight="1" x14ac:dyDescent="0.25">
      <c r="A6" s="43">
        <v>1</v>
      </c>
      <c r="B6" s="44" t="s">
        <v>208</v>
      </c>
      <c r="C6" s="31" t="s">
        <v>145</v>
      </c>
      <c r="D6" s="31" t="s">
        <v>146</v>
      </c>
      <c r="E6" s="47" t="s">
        <v>147</v>
      </c>
    </row>
    <row r="7" spans="1:5" ht="47.25" x14ac:dyDescent="0.25">
      <c r="A7" s="36">
        <v>2</v>
      </c>
      <c r="B7" s="37" t="s">
        <v>209</v>
      </c>
      <c r="C7" s="13" t="s">
        <v>145</v>
      </c>
      <c r="D7" s="13" t="s">
        <v>249</v>
      </c>
      <c r="E7" s="48" t="s">
        <v>147</v>
      </c>
    </row>
    <row r="8" spans="1:5" ht="47.25" x14ac:dyDescent="0.25">
      <c r="A8" s="36">
        <v>3</v>
      </c>
      <c r="B8" s="37" t="s">
        <v>217</v>
      </c>
      <c r="C8" s="13" t="s">
        <v>213</v>
      </c>
      <c r="D8" s="38" t="s">
        <v>250</v>
      </c>
      <c r="E8" s="49">
        <v>140.00800000000001</v>
      </c>
    </row>
    <row r="9" spans="1:5" x14ac:dyDescent="0.25">
      <c r="A9" s="18"/>
      <c r="B9" s="18"/>
      <c r="C9" s="18"/>
      <c r="D9" s="18"/>
      <c r="E9" s="18"/>
    </row>
    <row r="10" spans="1:5" x14ac:dyDescent="0.25">
      <c r="A10" s="27" t="s">
        <v>210</v>
      </c>
      <c r="B10" s="45"/>
      <c r="C10" s="45"/>
      <c r="D10" s="45"/>
      <c r="E10" s="26"/>
    </row>
    <row r="11" spans="1:5" x14ac:dyDescent="0.25">
      <c r="A11" s="46" t="s">
        <v>212</v>
      </c>
      <c r="B11" s="46" t="s">
        <v>141</v>
      </c>
      <c r="C11" s="46" t="s">
        <v>142</v>
      </c>
      <c r="D11" s="46" t="s">
        <v>143</v>
      </c>
      <c r="E11" s="46" t="s">
        <v>95</v>
      </c>
    </row>
    <row r="12" spans="1:5" ht="31.5" x14ac:dyDescent="0.25">
      <c r="A12" s="36" t="s">
        <v>215</v>
      </c>
      <c r="B12" s="13" t="s">
        <v>23</v>
      </c>
      <c r="C12" s="13" t="s">
        <v>264</v>
      </c>
      <c r="D12" s="13" t="s">
        <v>263</v>
      </c>
      <c r="E12" s="48" t="s">
        <v>172</v>
      </c>
    </row>
    <row r="13" spans="1:5" ht="31.5" x14ac:dyDescent="0.25">
      <c r="A13" s="36" t="s">
        <v>171</v>
      </c>
      <c r="B13" s="13" t="s">
        <v>174</v>
      </c>
      <c r="C13" s="13" t="s">
        <v>265</v>
      </c>
      <c r="D13" s="13" t="s">
        <v>175</v>
      </c>
      <c r="E13" s="48" t="s">
        <v>271</v>
      </c>
    </row>
    <row r="14" spans="1:5" x14ac:dyDescent="0.25">
      <c r="A14" s="36" t="s">
        <v>173</v>
      </c>
      <c r="B14" s="13" t="s">
        <v>25</v>
      </c>
      <c r="C14" s="13" t="s">
        <v>177</v>
      </c>
      <c r="D14" s="13" t="s">
        <v>178</v>
      </c>
      <c r="E14" s="48" t="s">
        <v>179</v>
      </c>
    </row>
    <row r="15" spans="1:5" x14ac:dyDescent="0.25">
      <c r="A15" s="36" t="s">
        <v>176</v>
      </c>
      <c r="B15" s="13" t="s">
        <v>26</v>
      </c>
      <c r="C15" s="13" t="s">
        <v>181</v>
      </c>
      <c r="D15" s="13" t="s">
        <v>182</v>
      </c>
      <c r="E15" s="48" t="s">
        <v>172</v>
      </c>
    </row>
    <row r="16" spans="1:5" ht="31.5" x14ac:dyDescent="0.25">
      <c r="A16" s="36" t="s">
        <v>180</v>
      </c>
      <c r="B16" s="13" t="s">
        <v>27</v>
      </c>
      <c r="C16" s="13" t="s">
        <v>184</v>
      </c>
      <c r="D16" s="13" t="s">
        <v>185</v>
      </c>
      <c r="E16" s="50" t="s">
        <v>272</v>
      </c>
    </row>
    <row r="17" spans="1:5" x14ac:dyDescent="0.25">
      <c r="A17" s="36" t="s">
        <v>183</v>
      </c>
      <c r="B17" s="13" t="s">
        <v>220</v>
      </c>
      <c r="C17" s="13" t="s">
        <v>187</v>
      </c>
      <c r="D17" s="13" t="s">
        <v>188</v>
      </c>
      <c r="E17" s="48" t="s">
        <v>189</v>
      </c>
    </row>
    <row r="18" spans="1:5" ht="31.5" x14ac:dyDescent="0.25">
      <c r="A18" s="36" t="s">
        <v>186</v>
      </c>
      <c r="B18" s="13" t="s">
        <v>28</v>
      </c>
      <c r="C18" s="13" t="s">
        <v>191</v>
      </c>
      <c r="D18" s="13" t="s">
        <v>266</v>
      </c>
      <c r="E18" s="48" t="s">
        <v>192</v>
      </c>
    </row>
    <row r="19" spans="1:5" x14ac:dyDescent="0.25">
      <c r="A19" s="36" t="s">
        <v>190</v>
      </c>
      <c r="B19" s="13" t="s">
        <v>29</v>
      </c>
      <c r="C19" s="13" t="s">
        <v>194</v>
      </c>
      <c r="D19" s="13" t="s">
        <v>195</v>
      </c>
      <c r="E19" s="48" t="s">
        <v>196</v>
      </c>
    </row>
    <row r="20" spans="1:5" ht="39" customHeight="1" x14ac:dyDescent="0.25">
      <c r="A20" s="36" t="s">
        <v>193</v>
      </c>
      <c r="B20" s="13" t="s">
        <v>30</v>
      </c>
      <c r="C20" s="13" t="s">
        <v>198</v>
      </c>
      <c r="D20" s="13" t="s">
        <v>222</v>
      </c>
      <c r="E20" s="48" t="s">
        <v>196</v>
      </c>
    </row>
    <row r="21" spans="1:5" ht="31.5" x14ac:dyDescent="0.25">
      <c r="A21" s="36" t="s">
        <v>197</v>
      </c>
      <c r="B21" s="13" t="s">
        <v>31</v>
      </c>
      <c r="C21" s="13" t="s">
        <v>200</v>
      </c>
      <c r="D21" s="13" t="s">
        <v>267</v>
      </c>
      <c r="E21" s="48" t="s">
        <v>196</v>
      </c>
    </row>
    <row r="22" spans="1:5" ht="63" x14ac:dyDescent="0.25">
      <c r="A22" s="36" t="s">
        <v>199</v>
      </c>
      <c r="B22" s="13" t="s">
        <v>32</v>
      </c>
      <c r="C22" s="13" t="s">
        <v>201</v>
      </c>
      <c r="D22" s="13" t="s">
        <v>268</v>
      </c>
      <c r="E22" s="48" t="s">
        <v>202</v>
      </c>
    </row>
    <row r="23" spans="1:5" ht="63" x14ac:dyDescent="0.25">
      <c r="A23" s="14" t="s">
        <v>216</v>
      </c>
      <c r="B23" s="13" t="s">
        <v>203</v>
      </c>
      <c r="C23" s="13" t="s">
        <v>204</v>
      </c>
      <c r="D23" s="13" t="s">
        <v>221</v>
      </c>
      <c r="E23" s="48" t="s">
        <v>205</v>
      </c>
    </row>
    <row r="24" spans="1:5" x14ac:dyDescent="0.25">
      <c r="A24" s="18"/>
      <c r="B24" s="18"/>
      <c r="C24" s="18"/>
      <c r="D24" s="18"/>
      <c r="E24" s="18"/>
    </row>
    <row r="25" spans="1:5" x14ac:dyDescent="0.25">
      <c r="A25" s="27" t="s">
        <v>211</v>
      </c>
      <c r="B25" s="45"/>
      <c r="C25" s="45"/>
      <c r="D25" s="45"/>
      <c r="E25" s="26"/>
    </row>
    <row r="26" spans="1:5" x14ac:dyDescent="0.25">
      <c r="A26" s="10" t="s">
        <v>91</v>
      </c>
      <c r="B26" s="10" t="s">
        <v>141</v>
      </c>
      <c r="C26" s="10" t="s">
        <v>142</v>
      </c>
      <c r="D26" s="10" t="s">
        <v>143</v>
      </c>
      <c r="E26" s="10" t="s">
        <v>95</v>
      </c>
    </row>
    <row r="27" spans="1:5" ht="126" x14ac:dyDescent="0.25">
      <c r="A27" s="36">
        <v>1</v>
      </c>
      <c r="B27" s="13" t="s">
        <v>148</v>
      </c>
      <c r="C27" s="13" t="s">
        <v>206</v>
      </c>
      <c r="D27" s="13" t="s">
        <v>273</v>
      </c>
      <c r="E27" s="48" t="s">
        <v>270</v>
      </c>
    </row>
    <row r="28" spans="1:5" ht="48" customHeight="1" x14ac:dyDescent="0.25">
      <c r="A28" s="36">
        <v>2</v>
      </c>
      <c r="B28" s="13" t="s">
        <v>149</v>
      </c>
      <c r="C28" s="13" t="s">
        <v>150</v>
      </c>
      <c r="D28" s="13" t="s">
        <v>226</v>
      </c>
      <c r="E28" s="48" t="s">
        <v>151</v>
      </c>
    </row>
    <row r="29" spans="1:5" ht="31.5" x14ac:dyDescent="0.25">
      <c r="A29" s="36">
        <v>3</v>
      </c>
      <c r="B29" s="13" t="s">
        <v>152</v>
      </c>
      <c r="C29" s="13" t="s">
        <v>153</v>
      </c>
      <c r="D29" s="13" t="s">
        <v>227</v>
      </c>
      <c r="E29" s="48" t="s">
        <v>154</v>
      </c>
    </row>
    <row r="30" spans="1:5" ht="31.5" x14ac:dyDescent="0.25">
      <c r="A30" s="36">
        <v>4</v>
      </c>
      <c r="B30" s="13" t="s">
        <v>155</v>
      </c>
      <c r="C30" s="13" t="s">
        <v>156</v>
      </c>
      <c r="D30" s="13" t="s">
        <v>228</v>
      </c>
      <c r="E30" s="48" t="s">
        <v>157</v>
      </c>
    </row>
    <row r="31" spans="1:5" ht="63" customHeight="1" x14ac:dyDescent="0.25">
      <c r="A31" s="36">
        <v>5</v>
      </c>
      <c r="B31" s="13" t="s">
        <v>158</v>
      </c>
      <c r="C31" s="13" t="s">
        <v>159</v>
      </c>
      <c r="D31" s="13" t="s">
        <v>229</v>
      </c>
      <c r="E31" s="48" t="s">
        <v>160</v>
      </c>
    </row>
    <row r="32" spans="1:5" ht="63" customHeight="1" x14ac:dyDescent="0.25">
      <c r="A32" s="36">
        <v>6</v>
      </c>
      <c r="B32" s="13" t="s">
        <v>161</v>
      </c>
      <c r="C32" s="13" t="s">
        <v>162</v>
      </c>
      <c r="D32" s="13" t="s">
        <v>230</v>
      </c>
      <c r="E32" s="48" t="s">
        <v>163</v>
      </c>
    </row>
    <row r="33" spans="1:5" ht="31.5" x14ac:dyDescent="0.25">
      <c r="A33" s="36">
        <v>7</v>
      </c>
      <c r="B33" s="37" t="s">
        <v>288</v>
      </c>
      <c r="C33" s="13" t="s">
        <v>219</v>
      </c>
      <c r="D33" s="13" t="s">
        <v>218</v>
      </c>
      <c r="E33" s="49" t="s">
        <v>192</v>
      </c>
    </row>
    <row r="34" spans="1:5" ht="63" x14ac:dyDescent="0.25">
      <c r="A34" s="36">
        <v>8</v>
      </c>
      <c r="B34" s="13" t="s">
        <v>289</v>
      </c>
      <c r="C34" s="13" t="s">
        <v>274</v>
      </c>
      <c r="D34" s="13" t="s">
        <v>169</v>
      </c>
      <c r="E34" s="48" t="s">
        <v>170</v>
      </c>
    </row>
    <row r="35" spans="1:5" ht="63" x14ac:dyDescent="0.25">
      <c r="A35" s="36">
        <v>9</v>
      </c>
      <c r="B35" s="13" t="s">
        <v>164</v>
      </c>
      <c r="C35" s="13" t="s">
        <v>165</v>
      </c>
      <c r="D35" s="13" t="s">
        <v>231</v>
      </c>
      <c r="E35" s="48" t="s">
        <v>166</v>
      </c>
    </row>
    <row r="36" spans="1:5" ht="63" x14ac:dyDescent="0.25">
      <c r="A36" s="36">
        <v>10</v>
      </c>
      <c r="B36" s="13" t="s">
        <v>234</v>
      </c>
      <c r="C36" s="13" t="s">
        <v>167</v>
      </c>
      <c r="D36" s="13" t="s">
        <v>232</v>
      </c>
      <c r="E36" s="48" t="s">
        <v>160</v>
      </c>
    </row>
    <row r="37" spans="1:5" ht="78.75" x14ac:dyDescent="0.25">
      <c r="A37" s="36">
        <v>11</v>
      </c>
      <c r="B37" s="13" t="s">
        <v>235</v>
      </c>
      <c r="C37" s="13" t="s">
        <v>168</v>
      </c>
      <c r="D37" s="13" t="s">
        <v>233</v>
      </c>
      <c r="E37" s="48" t="s">
        <v>163</v>
      </c>
    </row>
    <row r="38" spans="1:5" s="18" customFormat="1" x14ac:dyDescent="0.25">
      <c r="A38" s="17"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bee502e-9634-4488-9701-bf4d0b66da1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6F9318DD67BD43AF0861817B7C03E0" ma:contentTypeVersion="12" ma:contentTypeDescription="Create a new document." ma:contentTypeScope="" ma:versionID="0aad7a2bcd3e248b4e1a486c4f0a9a6a">
  <xsd:schema xmlns:xsd="http://www.w3.org/2001/XMLSchema" xmlns:xs="http://www.w3.org/2001/XMLSchema" xmlns:p="http://schemas.microsoft.com/office/2006/metadata/properties" xmlns:ns2="9bee502e-9634-4488-9701-bf4d0b66da16" xmlns:ns3="4972c61e-3a0e-4678-9197-c62e64ca82c1" targetNamespace="http://schemas.microsoft.com/office/2006/metadata/properties" ma:root="true" ma:fieldsID="5981819cda68e0680a15b02e554a7dc6" ns2:_="" ns3:_="">
    <xsd:import namespace="9bee502e-9634-4488-9701-bf4d0b66da16"/>
    <xsd:import namespace="4972c61e-3a0e-4678-9197-c62e64ca82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e502e-9634-4488-9701-bf4d0b66da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89dc8b5-06de-4d45-a423-69c8dfcfac84"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72c61e-3a0e-4678-9197-c62e64ca82c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63A496-2EED-4CE4-BAC1-58E692565D2E}">
  <ds:schemaRefs>
    <ds:schemaRef ds:uri="9bee502e-9634-4488-9701-bf4d0b66da16"/>
    <ds:schemaRef ds:uri="http://schemas.microsoft.com/office/2006/documentManagement/types"/>
    <ds:schemaRef ds:uri="http://schemas.microsoft.com/office/2006/metadata/properties"/>
    <ds:schemaRef ds:uri="http://purl.org/dc/elements/1.1/"/>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4972c61e-3a0e-4678-9197-c62e64ca82c1"/>
  </ds:schemaRefs>
</ds:datastoreItem>
</file>

<file path=customXml/itemProps2.xml><?xml version="1.0" encoding="utf-8"?>
<ds:datastoreItem xmlns:ds="http://schemas.openxmlformats.org/officeDocument/2006/customXml" ds:itemID="{AFC2E18E-713C-4BA1-9126-A7CA76871AFF}">
  <ds:schemaRefs>
    <ds:schemaRef ds:uri="http://schemas.microsoft.com/sharepoint/v3/contenttype/forms"/>
  </ds:schemaRefs>
</ds:datastoreItem>
</file>

<file path=customXml/itemProps3.xml><?xml version="1.0" encoding="utf-8"?>
<ds:datastoreItem xmlns:ds="http://schemas.openxmlformats.org/officeDocument/2006/customXml" ds:itemID="{77B44158-8CD3-41F2-AB0B-EB6404384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e502e-9634-4488-9701-bf4d0b66da16"/>
    <ds:schemaRef ds:uri="4972c61e-3a0e-4678-9197-c62e64ca8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WINDSCHITL, SAMANTHA</cp:lastModifiedBy>
  <dcterms:created xsi:type="dcterms:W3CDTF">2017-01-13T17:49:37Z</dcterms:created>
  <dcterms:modified xsi:type="dcterms:W3CDTF">2023-12-11T20:31:23Z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0x010100C36F9318DD67BD43AF0861817B7C03E0</vt:lpwstr>
  </property>
  <property fmtid="{D5CDD505-2E9C-101B-9397-08002B2CF9AE}" pid="3" name="MediaServiceImageTags">
    <vt:lpwstr/>
  </property>
</Properties>
</file>